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Heart Rates" sheetId="1" r:id="rId1"/>
    <sheet name="Building Up" sheetId="2" r:id="rId2"/>
    <sheet name="Working Out" sheetId="3" r:id="rId3"/>
    <sheet name="As Good as Sex" sheetId="4" r:id="rId4"/>
  </sheets>
  <definedNames>
    <definedName name="Age">'Heart Rates'!$B$1</definedName>
    <definedName name="AN">'Heart Rates'!$D$4</definedName>
    <definedName name="ANl">'Heart Rates'!$B$6</definedName>
    <definedName name="ANu">'Heart Rates'!$B$4</definedName>
    <definedName name="AT">'Heart Rates'!$D$9</definedName>
    <definedName name="ATl">'Heart Rates'!$B$10</definedName>
    <definedName name="ATu">'Heart Rates'!$B$9</definedName>
    <definedName name="INT">'Heart Rates'!$D$7</definedName>
    <definedName name="INTl">'Heart Rates'!$B$8</definedName>
    <definedName name="INTu">'Heart Rates'!$B$7</definedName>
    <definedName name="RestHeartRate">'Heart Rates'!$D$1</definedName>
    <definedName name="UT1">'Heart Rates'!$D$11</definedName>
    <definedName name="UT1l">'Heart Rates'!$B$13</definedName>
    <definedName name="UT1u">'Heart Rates'!$B$11</definedName>
    <definedName name="UT2">'Heart Rates'!$D$14</definedName>
    <definedName name="UT2l">'Heart Rates'!$B$17</definedName>
    <definedName name="UT2u">'Heart Rates'!$B$14</definedName>
    <definedName name="_xlnm.Print_Area" localSheetId="3">'As Good as Sex'!$A$1:$F$20</definedName>
    <definedName name="_xlnm.Print_Area" localSheetId="1">'Building Up'!$A$1:$F$20</definedName>
    <definedName name="_xlnm.Print_Area" localSheetId="0">'Heart Rates'!$A$1:$D$17</definedName>
    <definedName name="_xlnm.Print_Area" localSheetId="2">'Working Out'!$A$1:$F$20</definedName>
  </definedNames>
  <calcPr fullCalcOnLoad="1"/>
</workbook>
</file>

<file path=xl/comments1.xml><?xml version="1.0" encoding="utf-8"?>
<comments xmlns="http://schemas.openxmlformats.org/spreadsheetml/2006/main">
  <authors>
    <author>Robert Wigetman</author>
  </authors>
  <commentList>
    <comment ref="D1" authorId="0">
      <text>
        <r>
          <rPr>
            <b/>
            <sz val="10"/>
            <rFont val="Tahoma"/>
            <family val="0"/>
          </rPr>
          <t>Set this to zero if unsure, or if not in good condition</t>
        </r>
      </text>
    </comment>
  </commentList>
</comments>
</file>

<file path=xl/comments2.xml><?xml version="1.0" encoding="utf-8"?>
<comments xmlns="http://schemas.openxmlformats.org/spreadsheetml/2006/main">
  <authors>
    <author>F?lix</author>
  </authors>
  <commentList>
    <comment ref="G1" authorId="0">
      <text>
        <r>
          <rPr>
            <sz val="10"/>
            <rFont val="Tahoma"/>
            <family val="0"/>
          </rPr>
          <t xml:space="preserve">Put your results here.
</t>
        </r>
      </text>
    </comment>
    <comment ref="H1" authorId="0">
      <text>
        <r>
          <rPr>
            <sz val="10"/>
            <rFont val="Tahoma"/>
            <family val="0"/>
          </rPr>
          <t xml:space="preserve">Put your results here.
</t>
        </r>
      </text>
    </comment>
  </commentList>
</comments>
</file>

<file path=xl/comments3.xml><?xml version="1.0" encoding="utf-8"?>
<comments xmlns="http://schemas.openxmlformats.org/spreadsheetml/2006/main">
  <authors>
    <author>F?lix</author>
  </authors>
  <commentList>
    <comment ref="G1" authorId="0">
      <text>
        <r>
          <rPr>
            <sz val="10"/>
            <rFont val="Tahoma"/>
            <family val="0"/>
          </rPr>
          <t xml:space="preserve">Put your results here.
</t>
        </r>
      </text>
    </comment>
    <comment ref="H1" authorId="0">
      <text>
        <r>
          <rPr>
            <sz val="10"/>
            <rFont val="Tahoma"/>
            <family val="0"/>
          </rPr>
          <t xml:space="preserve">Put your results here.
</t>
        </r>
      </text>
    </comment>
  </commentList>
</comments>
</file>

<file path=xl/comments4.xml><?xml version="1.0" encoding="utf-8"?>
<comments xmlns="http://schemas.openxmlformats.org/spreadsheetml/2006/main">
  <authors>
    <author>F?lix</author>
  </authors>
  <commentList>
    <comment ref="G1" authorId="0">
      <text>
        <r>
          <rPr>
            <sz val="10"/>
            <rFont val="Tahoma"/>
            <family val="0"/>
          </rPr>
          <t xml:space="preserve">Put your results here.
</t>
        </r>
      </text>
    </comment>
    <comment ref="H1" authorId="0">
      <text>
        <r>
          <rPr>
            <sz val="10"/>
            <rFont val="Tahoma"/>
            <family val="0"/>
          </rPr>
          <t xml:space="preserve">Put your results here.
</t>
        </r>
      </text>
    </comment>
  </commentList>
</comments>
</file>

<file path=xl/sharedStrings.xml><?xml version="1.0" encoding="utf-8"?>
<sst xmlns="http://schemas.openxmlformats.org/spreadsheetml/2006/main" count="160" uniqueCount="46">
  <si>
    <t xml:space="preserve">Age = </t>
  </si>
  <si>
    <t>Percent</t>
  </si>
  <si>
    <t>Heart Rate</t>
  </si>
  <si>
    <t>Training Zone</t>
  </si>
  <si>
    <t>Light Work</t>
  </si>
  <si>
    <t>Working Out</t>
  </si>
  <si>
    <t>Anerobic Threshold</t>
  </si>
  <si>
    <t>Interval</t>
  </si>
  <si>
    <t>Anerobic</t>
  </si>
  <si>
    <t>Level</t>
  </si>
  <si>
    <t>Day</t>
  </si>
  <si>
    <t>Strokes/minute</t>
  </si>
  <si>
    <t>Rowing</t>
  </si>
  <si>
    <t>Heart Rates</t>
  </si>
  <si>
    <t>Resting</t>
  </si>
  <si>
    <t>Training Program</t>
  </si>
  <si>
    <t>Total Distance Rowed</t>
  </si>
  <si>
    <t>20 spm</t>
  </si>
  <si>
    <t>22 spm</t>
  </si>
  <si>
    <t>18-20 spm</t>
  </si>
  <si>
    <t>23 spm</t>
  </si>
  <si>
    <t>24 spm</t>
  </si>
  <si>
    <t>1 x 20 min</t>
  </si>
  <si>
    <t>2 x 8 min</t>
  </si>
  <si>
    <t>3 min</t>
  </si>
  <si>
    <t>26 spm</t>
  </si>
  <si>
    <t>25 spm</t>
  </si>
  <si>
    <t>27 spm</t>
  </si>
  <si>
    <t>28 spm</t>
  </si>
  <si>
    <t>4 min</t>
  </si>
  <si>
    <t>32 spm</t>
  </si>
  <si>
    <t>30 spm</t>
  </si>
  <si>
    <t>34 spm</t>
  </si>
  <si>
    <t>36 spm</t>
  </si>
  <si>
    <t>3 x 4 min</t>
  </si>
  <si>
    <t>6 x 1 min</t>
  </si>
  <si>
    <t>2 min</t>
  </si>
  <si>
    <t>4 x 2 min</t>
  </si>
  <si>
    <t>3 x 5 min</t>
  </si>
  <si>
    <t>5 x 2 min</t>
  </si>
  <si>
    <t>6 x 2 min</t>
  </si>
  <si>
    <t>Rest Heart Rate =</t>
  </si>
  <si>
    <t>Total Calories</t>
  </si>
  <si>
    <t>Total Rowing Time</t>
  </si>
  <si>
    <t>Normalized Distance</t>
  </si>
  <si>
    <t>Normalized Calories x 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</si>
</sst>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yy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 style="hair">
        <color indexed="22"/>
      </left>
      <right style="medium"/>
      <top style="thin"/>
      <bottom style="hair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3" borderId="3" xfId="19" applyFill="1" applyBorder="1" applyAlignment="1">
      <alignment horizontal="center"/>
    </xf>
    <xf numFmtId="9" fontId="0" fillId="4" borderId="3" xfId="19" applyFill="1" applyBorder="1" applyAlignment="1">
      <alignment horizontal="center"/>
    </xf>
    <xf numFmtId="9" fontId="0" fillId="5" borderId="3" xfId="19" applyFill="1" applyBorder="1" applyAlignment="1">
      <alignment horizontal="center"/>
    </xf>
    <xf numFmtId="9" fontId="0" fillId="6" borderId="3" xfId="19" applyFill="1" applyBorder="1" applyAlignment="1">
      <alignment horizontal="center"/>
    </xf>
    <xf numFmtId="9" fontId="0" fillId="6" borderId="4" xfId="19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" fontId="0" fillId="6" borderId="8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9" xfId="0" applyFill="1" applyBorder="1" applyAlignment="1">
      <alignment horizontal="center" wrapText="1"/>
    </xf>
    <xf numFmtId="0" fontId="0" fillId="7" borderId="4" xfId="0" applyFill="1" applyBorder="1" applyAlignment="1">
      <alignment horizontal="center"/>
    </xf>
    <xf numFmtId="0" fontId="0" fillId="7" borderId="8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6" borderId="12" xfId="0" applyFill="1" applyBorder="1" applyAlignment="1">
      <alignment horizontal="center" wrapText="1"/>
    </xf>
    <xf numFmtId="0" fontId="0" fillId="6" borderId="24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14" xfId="0" applyFill="1" applyBorder="1" applyAlignment="1">
      <alignment horizontal="center" wrapText="1"/>
    </xf>
    <xf numFmtId="0" fontId="0" fillId="6" borderId="25" xfId="0" applyFill="1" applyBorder="1" applyAlignment="1">
      <alignment horizontal="center" wrapText="1"/>
    </xf>
    <xf numFmtId="0" fontId="0" fillId="6" borderId="16" xfId="0" applyFill="1" applyBorder="1" applyAlignment="1">
      <alignment horizontal="center" wrapText="1"/>
    </xf>
    <xf numFmtId="0" fontId="0" fillId="6" borderId="26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7" borderId="11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6" borderId="27" xfId="0" applyFill="1" applyBorder="1" applyAlignment="1">
      <alignment horizontal="center" wrapText="1"/>
    </xf>
    <xf numFmtId="0" fontId="0" fillId="7" borderId="10" xfId="0" applyFill="1" applyBorder="1" applyAlignment="1">
      <alignment horizontal="center"/>
    </xf>
    <xf numFmtId="0" fontId="0" fillId="7" borderId="4" xfId="0" applyFill="1" applyBorder="1" applyAlignment="1">
      <alignment horizontal="center" wrapText="1"/>
    </xf>
    <xf numFmtId="0" fontId="0" fillId="7" borderId="20" xfId="0" applyFill="1" applyBorder="1" applyAlignment="1">
      <alignment horizontal="center" wrapText="1"/>
    </xf>
    <xf numFmtId="0" fontId="0" fillId="7" borderId="8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6" borderId="14" xfId="0" applyFill="1" applyBorder="1" applyAlignment="1" quotePrefix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Building Up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'Building Up'!$J$1:$J$2</c:f>
              <c:strCache>
                <c:ptCount val="1"/>
                <c:pt idx="0">
                  <c:v>Normalized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('Building Up'!$A$3:$A$7,'Building Up'!$A$9:$A$13,'Building Up'!$A$15:$A$19)</c:f>
              <c:numCache/>
            </c:numRef>
          </c:cat>
          <c:val>
            <c:numRef>
              <c:f>('Building Up'!$J$3:$J$7,'Building Up'!$J$9:$J$13,'Building Up'!$J$15:$J$19)</c:f>
              <c:numCache/>
            </c:numRef>
          </c:val>
          <c:smooth val="0"/>
        </c:ser>
        <c:ser>
          <c:idx val="1"/>
          <c:order val="1"/>
          <c:tx>
            <c:strRef>
              <c:f>'Building Up'!$K$1:$K$2</c:f>
              <c:strCache>
                <c:ptCount val="1"/>
                <c:pt idx="0">
                  <c:v>Normalized Calories x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('Building Up'!$K$3:$K$7,'Building Up'!$K$9:$K$13,'Building Up'!$K$15:$K$19)</c:f>
              <c:numCache/>
            </c:numRef>
          </c:val>
          <c:smooth val="0"/>
        </c:ser>
        <c:marker val="1"/>
        <c:axId val="41368244"/>
        <c:axId val="36769877"/>
      </c:lineChart>
      <c:catAx>
        <c:axId val="41368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69877"/>
        <c:crosses val="autoZero"/>
        <c:auto val="1"/>
        <c:lblOffset val="100"/>
        <c:noMultiLvlLbl val="0"/>
      </c:catAx>
      <c:valAx>
        <c:axId val="3676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Normalized Results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68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Working Out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'Working Out'!$J$1:$J$2</c:f>
              <c:strCache>
                <c:ptCount val="1"/>
                <c:pt idx="0">
                  <c:v>Normalized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('Working Out'!$A$3:$A$7,'Working Out'!$A$9:$A$13,'Working Out'!$A$15:$A$19)</c:f>
              <c:numCache/>
            </c:numRef>
          </c:cat>
          <c:val>
            <c:numRef>
              <c:f>('Working Out'!$J$3:$J$7,'Working Out'!$J$9:$J$13,'Working Out'!$J$15:$J$19)</c:f>
              <c:numCache/>
            </c:numRef>
          </c:val>
          <c:smooth val="0"/>
        </c:ser>
        <c:ser>
          <c:idx val="1"/>
          <c:order val="1"/>
          <c:tx>
            <c:strRef>
              <c:f>'Working Out'!$K$1:$K$2</c:f>
              <c:strCache>
                <c:ptCount val="1"/>
                <c:pt idx="0">
                  <c:v>Normalized Calories x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('Working Out'!$A$3:$A$7,'Working Out'!$A$9:$A$13,'Working Out'!$A$15:$A$19)</c:f>
              <c:numCache/>
            </c:numRef>
          </c:cat>
          <c:val>
            <c:numRef>
              <c:f>('Working Out'!$K$3:$K$7,'Working Out'!$K$9:$K$13,'Working Out'!$K$15:$K$19)</c:f>
              <c:numCache/>
            </c:numRef>
          </c:val>
          <c:smooth val="0"/>
        </c:ser>
        <c:marker val="1"/>
        <c:axId val="62493438"/>
        <c:axId val="25570031"/>
      </c:lineChart>
      <c:catAx>
        <c:axId val="6249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70031"/>
        <c:crosses val="autoZero"/>
        <c:auto val="1"/>
        <c:lblOffset val="100"/>
        <c:noMultiLvlLbl val="0"/>
      </c:catAx>
      <c:valAx>
        <c:axId val="25570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Normalized Results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93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As Good as Sex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'As Good as Sex'!$J$1:$J$2</c:f>
              <c:strCache>
                <c:ptCount val="1"/>
                <c:pt idx="0">
                  <c:v>Normalized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('As Good as Sex'!$A$3:$A$7,'As Good as Sex'!$A$9:$A$13,'As Good as Sex'!$A$15:$A$19)</c:f>
              <c:numCache/>
            </c:numRef>
          </c:cat>
          <c:val>
            <c:numRef>
              <c:f>('As Good as Sex'!$J$3:$J$7,'As Good as Sex'!$J$9:$J$13,'As Good as Sex'!$J$15:$J$19)</c:f>
              <c:numCache/>
            </c:numRef>
          </c:val>
          <c:smooth val="0"/>
        </c:ser>
        <c:ser>
          <c:idx val="1"/>
          <c:order val="1"/>
          <c:tx>
            <c:strRef>
              <c:f>'As Good as Sex'!$K$1:$K$2</c:f>
              <c:strCache>
                <c:ptCount val="1"/>
                <c:pt idx="0">
                  <c:v>Normalized Calories x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('As Good as Sex'!$A$3:$A$7,'As Good as Sex'!$A$9:$A$13,'As Good as Sex'!$A$15:$A$19)</c:f>
              <c:numCache/>
            </c:numRef>
          </c:cat>
          <c:val>
            <c:numRef>
              <c:f>('As Good as Sex'!$K$3:$K$7,'As Good as Sex'!$K$9:$K$13,'As Good as Sex'!$K$15:$K$19)</c:f>
              <c:numCache/>
            </c:numRef>
          </c:val>
          <c:smooth val="0"/>
        </c:ser>
        <c:marker val="1"/>
        <c:axId val="28803688"/>
        <c:axId val="57906601"/>
      </c:lineChart>
      <c:catAx>
        <c:axId val="2880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06601"/>
        <c:crosses val="autoZero"/>
        <c:auto val="1"/>
        <c:lblOffset val="100"/>
        <c:noMultiLvlLbl val="0"/>
      </c:catAx>
      <c:valAx>
        <c:axId val="57906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Normalized Results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0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20</xdr:row>
      <xdr:rowOff>28575</xdr:rowOff>
    </xdr:from>
    <xdr:to>
      <xdr:col>10</xdr:col>
      <xdr:colOff>9525</xdr:colOff>
      <xdr:row>30</xdr:row>
      <xdr:rowOff>9525</xdr:rowOff>
    </xdr:to>
    <xdr:graphicFrame>
      <xdr:nvGraphicFramePr>
        <xdr:cNvPr id="1" name="Chart 5"/>
        <xdr:cNvGraphicFramePr/>
      </xdr:nvGraphicFramePr>
      <xdr:xfrm>
        <a:off x="323850" y="3276600"/>
        <a:ext cx="784860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9525</xdr:rowOff>
    </xdr:from>
    <xdr:to>
      <xdr:col>10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04800" y="3257550"/>
        <a:ext cx="78581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161925</xdr:rowOff>
    </xdr:from>
    <xdr:to>
      <xdr:col>10</xdr:col>
      <xdr:colOff>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95275" y="3238500"/>
        <a:ext cx="78676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1.421875" style="14" customWidth="1"/>
    <col min="3" max="3" width="18.8515625" style="0" bestFit="1" customWidth="1"/>
  </cols>
  <sheetData>
    <row r="1" spans="1:4" ht="13.5" thickBot="1">
      <c r="A1" s="2" t="s">
        <v>0</v>
      </c>
      <c r="B1" s="41">
        <v>40</v>
      </c>
      <c r="C1" s="39" t="s">
        <v>41</v>
      </c>
      <c r="D1" s="40">
        <v>0</v>
      </c>
    </row>
    <row r="2" ht="13.5" thickBot="1"/>
    <row r="3" spans="1:4" ht="12.75">
      <c r="A3" s="10" t="s">
        <v>1</v>
      </c>
      <c r="B3" s="15" t="s">
        <v>2</v>
      </c>
      <c r="C3" s="11" t="s">
        <v>3</v>
      </c>
      <c r="D3" s="12" t="s">
        <v>9</v>
      </c>
    </row>
    <row r="4" spans="1:4" ht="12.75">
      <c r="A4" s="4">
        <v>1</v>
      </c>
      <c r="B4" s="16">
        <f aca="true" t="shared" si="0" ref="B4:B17">A4*(220-Age-RestHeartRate)+RestHeartRate</f>
        <v>180</v>
      </c>
      <c r="C4" s="50" t="s">
        <v>8</v>
      </c>
      <c r="D4" s="44">
        <v>5</v>
      </c>
    </row>
    <row r="5" spans="1:4" ht="12.75">
      <c r="A5" s="4">
        <v>0.95</v>
      </c>
      <c r="B5" s="16">
        <f t="shared" si="0"/>
        <v>171</v>
      </c>
      <c r="C5" s="50"/>
      <c r="D5" s="44"/>
    </row>
    <row r="6" spans="1:4" ht="12.75">
      <c r="A6" s="4">
        <v>0.9</v>
      </c>
      <c r="B6" s="16">
        <f t="shared" si="0"/>
        <v>162</v>
      </c>
      <c r="C6" s="50"/>
      <c r="D6" s="44"/>
    </row>
    <row r="7" spans="1:4" ht="12.75">
      <c r="A7" s="5">
        <v>0.9</v>
      </c>
      <c r="B7" s="17">
        <f t="shared" si="0"/>
        <v>162</v>
      </c>
      <c r="C7" s="51" t="s">
        <v>7</v>
      </c>
      <c r="D7" s="45">
        <v>4</v>
      </c>
    </row>
    <row r="8" spans="1:4" ht="12.75">
      <c r="A8" s="5">
        <v>0.85</v>
      </c>
      <c r="B8" s="17">
        <f t="shared" si="0"/>
        <v>153</v>
      </c>
      <c r="C8" s="51"/>
      <c r="D8" s="45"/>
    </row>
    <row r="9" spans="1:4" ht="12.75">
      <c r="A9" s="6">
        <v>0.85</v>
      </c>
      <c r="B9" s="18">
        <f t="shared" si="0"/>
        <v>153</v>
      </c>
      <c r="C9" s="52" t="s">
        <v>6</v>
      </c>
      <c r="D9" s="46">
        <v>3</v>
      </c>
    </row>
    <row r="10" spans="1:4" ht="12.75">
      <c r="A10" s="6">
        <v>0.8</v>
      </c>
      <c r="B10" s="18">
        <f t="shared" si="0"/>
        <v>144</v>
      </c>
      <c r="C10" s="52"/>
      <c r="D10" s="46"/>
    </row>
    <row r="11" spans="1:4" ht="12.75">
      <c r="A11" s="7">
        <v>0.8</v>
      </c>
      <c r="B11" s="19">
        <f t="shared" si="0"/>
        <v>144</v>
      </c>
      <c r="C11" s="53" t="s">
        <v>5</v>
      </c>
      <c r="D11" s="47">
        <v>2</v>
      </c>
    </row>
    <row r="12" spans="1:4" ht="12.75">
      <c r="A12" s="7">
        <v>0.75</v>
      </c>
      <c r="B12" s="19">
        <f t="shared" si="0"/>
        <v>135</v>
      </c>
      <c r="C12" s="53"/>
      <c r="D12" s="47"/>
    </row>
    <row r="13" spans="1:4" ht="12.75">
      <c r="A13" s="7">
        <v>0.7</v>
      </c>
      <c r="B13" s="19">
        <f t="shared" si="0"/>
        <v>125.99999999999999</v>
      </c>
      <c r="C13" s="53"/>
      <c r="D13" s="47"/>
    </row>
    <row r="14" spans="1:4" ht="12.75">
      <c r="A14" s="8">
        <v>0.7</v>
      </c>
      <c r="B14" s="20">
        <f t="shared" si="0"/>
        <v>125.99999999999999</v>
      </c>
      <c r="C14" s="42" t="s">
        <v>4</v>
      </c>
      <c r="D14" s="48">
        <v>1</v>
      </c>
    </row>
    <row r="15" spans="1:4" ht="12.75">
      <c r="A15" s="8">
        <v>0.65</v>
      </c>
      <c r="B15" s="20">
        <f t="shared" si="0"/>
        <v>117</v>
      </c>
      <c r="C15" s="42"/>
      <c r="D15" s="48"/>
    </row>
    <row r="16" spans="1:4" ht="12.75">
      <c r="A16" s="8">
        <v>0.6</v>
      </c>
      <c r="B16" s="20">
        <f t="shared" si="0"/>
        <v>108</v>
      </c>
      <c r="C16" s="42"/>
      <c r="D16" s="48"/>
    </row>
    <row r="17" spans="1:4" ht="13.5" thickBot="1">
      <c r="A17" s="9">
        <v>0.55</v>
      </c>
      <c r="B17" s="21">
        <f t="shared" si="0"/>
        <v>99.00000000000001</v>
      </c>
      <c r="C17" s="43"/>
      <c r="D17" s="49"/>
    </row>
  </sheetData>
  <mergeCells count="10">
    <mergeCell ref="C14:C17"/>
    <mergeCell ref="D4:D6"/>
    <mergeCell ref="D7:D8"/>
    <mergeCell ref="D9:D10"/>
    <mergeCell ref="D11:D13"/>
    <mergeCell ref="D14:D17"/>
    <mergeCell ref="C4:C6"/>
    <mergeCell ref="C7:C8"/>
    <mergeCell ref="C9:C10"/>
    <mergeCell ref="C11:C13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3"/>
  <headerFooter alignWithMargins="0">
    <oddHeader>&amp;C&amp;A</oddHeader>
    <oddFooter>&amp;L&amp;F&amp;Cpage &amp;P/&amp;N&amp;R&amp;T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1" bestFit="1" customWidth="1"/>
    <col min="2" max="2" width="14.57421875" style="0" bestFit="1" customWidth="1"/>
    <col min="3" max="6" width="13.57421875" style="0" customWidth="1"/>
    <col min="7" max="7" width="14.8515625" style="13" customWidth="1"/>
    <col min="11" max="11" width="14.7109375" style="0" customWidth="1"/>
  </cols>
  <sheetData>
    <row r="1" spans="1:11" ht="12.75" customHeight="1">
      <c r="A1" s="3"/>
      <c r="B1" s="54" t="s">
        <v>15</v>
      </c>
      <c r="C1" s="54"/>
      <c r="D1" s="54"/>
      <c r="E1" s="54"/>
      <c r="F1" s="54"/>
      <c r="G1" s="59" t="s">
        <v>16</v>
      </c>
      <c r="H1" s="55" t="s">
        <v>42</v>
      </c>
      <c r="I1" s="60" t="s">
        <v>43</v>
      </c>
      <c r="J1" s="61" t="s">
        <v>44</v>
      </c>
      <c r="K1" s="62" t="s">
        <v>45</v>
      </c>
    </row>
    <row r="2" spans="1:11" ht="12.75">
      <c r="A2" s="27" t="s">
        <v>10</v>
      </c>
      <c r="B2" s="28" t="s">
        <v>11</v>
      </c>
      <c r="C2" s="28" t="s">
        <v>9</v>
      </c>
      <c r="D2" s="28" t="s">
        <v>13</v>
      </c>
      <c r="E2" s="28" t="s">
        <v>12</v>
      </c>
      <c r="F2" s="28" t="s">
        <v>14</v>
      </c>
      <c r="G2" s="63"/>
      <c r="H2" s="56"/>
      <c r="I2" s="64"/>
      <c r="J2" s="65"/>
      <c r="K2" s="66"/>
    </row>
    <row r="3" spans="1:11" ht="12.75">
      <c r="A3" s="29">
        <v>1</v>
      </c>
      <c r="B3" s="30" t="s">
        <v>17</v>
      </c>
      <c r="C3" s="57">
        <f>UT1</f>
        <v>2</v>
      </c>
      <c r="D3" s="57" t="str">
        <f>TEXT(UT1l,0)&amp;" - "&amp;TEXT(UT1u,0)</f>
        <v>126 - 144</v>
      </c>
      <c r="E3" s="30" t="s">
        <v>22</v>
      </c>
      <c r="F3" s="30"/>
      <c r="G3" s="67"/>
      <c r="H3" s="68"/>
      <c r="I3" s="69">
        <v>20</v>
      </c>
      <c r="J3" s="70">
        <f>G3/$I3</f>
        <v>0</v>
      </c>
      <c r="K3" s="71">
        <f>H3/$I3*20</f>
        <v>0</v>
      </c>
    </row>
    <row r="4" spans="1:11" ht="12.75">
      <c r="A4" s="32">
        <v>2</v>
      </c>
      <c r="B4" s="33" t="s">
        <v>18</v>
      </c>
      <c r="C4" s="58"/>
      <c r="D4" s="58"/>
      <c r="E4" s="33" t="s">
        <v>23</v>
      </c>
      <c r="F4" s="33" t="s">
        <v>24</v>
      </c>
      <c r="G4" s="72"/>
      <c r="H4" s="73"/>
      <c r="I4" s="69">
        <v>16</v>
      </c>
      <c r="J4" s="70">
        <f>G4/$I4</f>
        <v>0</v>
      </c>
      <c r="K4" s="71">
        <f>H4/$I4*20</f>
        <v>0</v>
      </c>
    </row>
    <row r="5" spans="1:11" ht="12.75">
      <c r="A5" s="32">
        <v>3</v>
      </c>
      <c r="B5" s="33" t="s">
        <v>17</v>
      </c>
      <c r="C5" s="58"/>
      <c r="D5" s="58"/>
      <c r="E5" s="33" t="s">
        <v>22</v>
      </c>
      <c r="F5" s="33"/>
      <c r="G5" s="72"/>
      <c r="H5" s="73"/>
      <c r="I5" s="69">
        <v>20</v>
      </c>
      <c r="J5" s="70">
        <f>G5/$I5</f>
        <v>0</v>
      </c>
      <c r="K5" s="71">
        <f>H5/$I5*20</f>
        <v>0</v>
      </c>
    </row>
    <row r="6" spans="1:11" ht="12.75">
      <c r="A6" s="32">
        <v>4</v>
      </c>
      <c r="B6" s="33" t="s">
        <v>18</v>
      </c>
      <c r="C6" s="58"/>
      <c r="D6" s="58"/>
      <c r="E6" s="33" t="s">
        <v>23</v>
      </c>
      <c r="F6" s="33" t="s">
        <v>24</v>
      </c>
      <c r="G6" s="72"/>
      <c r="H6" s="73"/>
      <c r="I6" s="69">
        <v>16</v>
      </c>
      <c r="J6" s="70">
        <f>G6/$I6</f>
        <v>0</v>
      </c>
      <c r="K6" s="71">
        <f>H6/$I6*20</f>
        <v>0</v>
      </c>
    </row>
    <row r="7" spans="1:11" ht="12.75">
      <c r="A7" s="35">
        <v>5</v>
      </c>
      <c r="B7" s="36" t="s">
        <v>19</v>
      </c>
      <c r="C7" s="36">
        <f>UT2</f>
        <v>1</v>
      </c>
      <c r="D7" s="36" t="str">
        <f>TEXT(UT2l,0)&amp;" - "&amp;TEXT(UT2u,0)</f>
        <v>99 - 126</v>
      </c>
      <c r="E7" s="36" t="s">
        <v>22</v>
      </c>
      <c r="F7" s="36"/>
      <c r="G7" s="74"/>
      <c r="H7" s="75"/>
      <c r="I7" s="69">
        <v>20</v>
      </c>
      <c r="J7" s="70">
        <f>G7/$I7</f>
        <v>0</v>
      </c>
      <c r="K7" s="71">
        <f>H7/$I7*20</f>
        <v>0</v>
      </c>
    </row>
    <row r="8" spans="1:11" ht="12.75">
      <c r="A8" s="22"/>
      <c r="B8" s="23"/>
      <c r="C8" s="23"/>
      <c r="D8" s="23"/>
      <c r="E8" s="23"/>
      <c r="F8" s="23"/>
      <c r="G8" s="76"/>
      <c r="H8" s="24"/>
      <c r="I8" s="77"/>
      <c r="J8" s="78"/>
      <c r="K8" s="79"/>
    </row>
    <row r="9" spans="1:11" ht="12.75">
      <c r="A9" s="29">
        <v>6</v>
      </c>
      <c r="B9" s="30" t="s">
        <v>18</v>
      </c>
      <c r="C9" s="57">
        <f>UT1</f>
        <v>2</v>
      </c>
      <c r="D9" s="57" t="str">
        <f>TEXT(UT1l,0)&amp;" - "&amp;TEXT(UT1u,0)</f>
        <v>126 - 144</v>
      </c>
      <c r="E9" s="30" t="s">
        <v>22</v>
      </c>
      <c r="F9" s="30"/>
      <c r="G9" s="67"/>
      <c r="H9" s="80"/>
      <c r="I9" s="69">
        <v>20</v>
      </c>
      <c r="J9" s="70">
        <f>G9/$I9</f>
        <v>0</v>
      </c>
      <c r="K9" s="71">
        <f>H9/$I9*20</f>
        <v>0</v>
      </c>
    </row>
    <row r="10" spans="1:11" ht="12.75">
      <c r="A10" s="32">
        <v>7</v>
      </c>
      <c r="B10" s="33" t="s">
        <v>20</v>
      </c>
      <c r="C10" s="58"/>
      <c r="D10" s="58"/>
      <c r="E10" s="33" t="s">
        <v>23</v>
      </c>
      <c r="F10" s="33" t="s">
        <v>24</v>
      </c>
      <c r="G10" s="72"/>
      <c r="H10" s="73"/>
      <c r="I10" s="69">
        <v>16</v>
      </c>
      <c r="J10" s="70">
        <f>G10/$I10</f>
        <v>0</v>
      </c>
      <c r="K10" s="71">
        <f>H10/$I10*20</f>
        <v>0</v>
      </c>
    </row>
    <row r="11" spans="1:11" ht="12.75">
      <c r="A11" s="32">
        <v>8</v>
      </c>
      <c r="B11" s="33" t="s">
        <v>18</v>
      </c>
      <c r="C11" s="58"/>
      <c r="D11" s="58"/>
      <c r="E11" s="33" t="s">
        <v>22</v>
      </c>
      <c r="F11" s="33"/>
      <c r="G11" s="72"/>
      <c r="H11" s="73"/>
      <c r="I11" s="69">
        <v>20</v>
      </c>
      <c r="J11" s="70">
        <f>G11/$I11</f>
        <v>0</v>
      </c>
      <c r="K11" s="71">
        <f>H11/$I11*20</f>
        <v>0</v>
      </c>
    </row>
    <row r="12" spans="1:11" ht="12.75">
      <c r="A12" s="32">
        <v>9</v>
      </c>
      <c r="B12" s="33" t="s">
        <v>20</v>
      </c>
      <c r="C12" s="58"/>
      <c r="D12" s="58"/>
      <c r="E12" s="33" t="s">
        <v>23</v>
      </c>
      <c r="F12" s="33" t="s">
        <v>24</v>
      </c>
      <c r="G12" s="72"/>
      <c r="H12" s="73"/>
      <c r="I12" s="69">
        <v>16</v>
      </c>
      <c r="J12" s="70">
        <f>G12/$I12</f>
        <v>0</v>
      </c>
      <c r="K12" s="71">
        <f>H12/$I12*20</f>
        <v>0</v>
      </c>
    </row>
    <row r="13" spans="1:11" ht="12.75">
      <c r="A13" s="35">
        <v>10</v>
      </c>
      <c r="B13" s="36" t="s">
        <v>19</v>
      </c>
      <c r="C13" s="36">
        <f>UT2</f>
        <v>1</v>
      </c>
      <c r="D13" s="36" t="str">
        <f>TEXT(UT2l,0)&amp;" - "&amp;TEXT(UT2u,0)</f>
        <v>99 - 126</v>
      </c>
      <c r="E13" s="36" t="s">
        <v>22</v>
      </c>
      <c r="F13" s="36"/>
      <c r="G13" s="74"/>
      <c r="H13" s="75"/>
      <c r="I13" s="69">
        <v>20</v>
      </c>
      <c r="J13" s="70">
        <f>G13/$I13</f>
        <v>0</v>
      </c>
      <c r="K13" s="71">
        <f>H13/$I13*20</f>
        <v>0</v>
      </c>
    </row>
    <row r="14" spans="1:11" ht="12.75">
      <c r="A14" s="22"/>
      <c r="B14" s="23"/>
      <c r="C14" s="23"/>
      <c r="D14" s="23"/>
      <c r="E14" s="23"/>
      <c r="F14" s="23"/>
      <c r="G14" s="76"/>
      <c r="H14" s="24"/>
      <c r="I14" s="81"/>
      <c r="J14" s="78"/>
      <c r="K14" s="79"/>
    </row>
    <row r="15" spans="1:11" ht="12.75">
      <c r="A15" s="29">
        <v>11</v>
      </c>
      <c r="B15" s="30" t="s">
        <v>21</v>
      </c>
      <c r="C15" s="57">
        <f>UT1</f>
        <v>2</v>
      </c>
      <c r="D15" s="57" t="str">
        <f>TEXT(UT1l,0)&amp;" - "&amp;TEXT(UT1u,0)</f>
        <v>126 - 144</v>
      </c>
      <c r="E15" s="30" t="s">
        <v>22</v>
      </c>
      <c r="F15" s="30"/>
      <c r="G15" s="67"/>
      <c r="H15" s="80"/>
      <c r="I15" s="69">
        <v>20</v>
      </c>
      <c r="J15" s="70">
        <f>G15/$I15</f>
        <v>0</v>
      </c>
      <c r="K15" s="71">
        <f>H15/$I15*20</f>
        <v>0</v>
      </c>
    </row>
    <row r="16" spans="1:11" ht="12.75">
      <c r="A16" s="32">
        <v>12</v>
      </c>
      <c r="B16" s="33" t="s">
        <v>21</v>
      </c>
      <c r="C16" s="58"/>
      <c r="D16" s="58"/>
      <c r="E16" s="33" t="s">
        <v>23</v>
      </c>
      <c r="F16" s="33" t="s">
        <v>24</v>
      </c>
      <c r="G16" s="72"/>
      <c r="H16" s="73"/>
      <c r="I16" s="69">
        <v>16</v>
      </c>
      <c r="J16" s="70">
        <f>G16/$I16</f>
        <v>0</v>
      </c>
      <c r="K16" s="71">
        <f>H16/$I16*20</f>
        <v>0</v>
      </c>
    </row>
    <row r="17" spans="1:11" ht="12.75">
      <c r="A17" s="32">
        <v>13</v>
      </c>
      <c r="B17" s="33" t="s">
        <v>21</v>
      </c>
      <c r="C17" s="58"/>
      <c r="D17" s="58"/>
      <c r="E17" s="33" t="s">
        <v>22</v>
      </c>
      <c r="F17" s="33"/>
      <c r="G17" s="72"/>
      <c r="H17" s="73"/>
      <c r="I17" s="69">
        <v>20</v>
      </c>
      <c r="J17" s="70">
        <f>G17/$I17</f>
        <v>0</v>
      </c>
      <c r="K17" s="71">
        <f>H17/$I17*20</f>
        <v>0</v>
      </c>
    </row>
    <row r="18" spans="1:11" ht="12.75">
      <c r="A18" s="32">
        <v>14</v>
      </c>
      <c r="B18" s="33" t="s">
        <v>21</v>
      </c>
      <c r="C18" s="58"/>
      <c r="D18" s="58"/>
      <c r="E18" s="33" t="s">
        <v>22</v>
      </c>
      <c r="F18" s="33"/>
      <c r="G18" s="72"/>
      <c r="H18" s="73"/>
      <c r="I18" s="69">
        <v>20</v>
      </c>
      <c r="J18" s="70">
        <f>G18/$I18</f>
        <v>0</v>
      </c>
      <c r="K18" s="71">
        <f>H18/$I18*20</f>
        <v>0</v>
      </c>
    </row>
    <row r="19" spans="1:11" ht="12.75">
      <c r="A19" s="35">
        <v>15</v>
      </c>
      <c r="B19" s="36" t="s">
        <v>19</v>
      </c>
      <c r="C19" s="36">
        <f>UT2</f>
        <v>1</v>
      </c>
      <c r="D19" s="36" t="str">
        <f>TEXT(UT2l,0)&amp;" - "&amp;TEXT(UT2u,0)</f>
        <v>99 - 126</v>
      </c>
      <c r="E19" s="36" t="s">
        <v>22</v>
      </c>
      <c r="F19" s="36"/>
      <c r="G19" s="74"/>
      <c r="H19" s="75"/>
      <c r="I19" s="69">
        <v>20</v>
      </c>
      <c r="J19" s="70">
        <f>G19/$I19</f>
        <v>0</v>
      </c>
      <c r="K19" s="71">
        <f>H19/$I19*20</f>
        <v>0</v>
      </c>
    </row>
    <row r="20" spans="1:11" ht="13.5" thickBot="1">
      <c r="A20" s="25"/>
      <c r="B20" s="26"/>
      <c r="C20" s="26"/>
      <c r="D20" s="26"/>
      <c r="E20" s="26"/>
      <c r="F20" s="26"/>
      <c r="G20" s="82"/>
      <c r="H20" s="83"/>
      <c r="I20" s="25"/>
      <c r="J20" s="84"/>
      <c r="K20" s="85"/>
    </row>
  </sheetData>
  <mergeCells count="12">
    <mergeCell ref="K1:K2"/>
    <mergeCell ref="G1:G2"/>
    <mergeCell ref="H1:H2"/>
    <mergeCell ref="I1:I2"/>
    <mergeCell ref="J1:J2"/>
    <mergeCell ref="C9:C12"/>
    <mergeCell ref="C15:C18"/>
    <mergeCell ref="D9:D12"/>
    <mergeCell ref="D15:D18"/>
    <mergeCell ref="B1:F1"/>
    <mergeCell ref="C3:C6"/>
    <mergeCell ref="D3:D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4" r:id="rId4"/>
  <headerFooter alignWithMargins="0">
    <oddHeader>&amp;C&amp;A</oddHeader>
    <oddFooter>&amp;L&amp;F&amp;Cpage &amp;P/&amp;N&amp;R&amp;T 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1" bestFit="1" customWidth="1"/>
    <col min="2" max="2" width="14.57421875" style="0" bestFit="1" customWidth="1"/>
    <col min="3" max="6" width="13.57421875" style="0" customWidth="1"/>
    <col min="7" max="7" width="14.8515625" style="13" customWidth="1"/>
    <col min="11" max="11" width="14.7109375" style="0" customWidth="1"/>
  </cols>
  <sheetData>
    <row r="1" spans="1:11" ht="12.75" customHeight="1">
      <c r="A1" s="3"/>
      <c r="B1" s="54" t="s">
        <v>15</v>
      </c>
      <c r="C1" s="54"/>
      <c r="D1" s="54"/>
      <c r="E1" s="54"/>
      <c r="F1" s="54"/>
      <c r="G1" s="59" t="s">
        <v>16</v>
      </c>
      <c r="H1" s="55" t="s">
        <v>42</v>
      </c>
      <c r="I1" s="60" t="s">
        <v>43</v>
      </c>
      <c r="J1" s="61" t="s">
        <v>44</v>
      </c>
      <c r="K1" s="62" t="s">
        <v>45</v>
      </c>
    </row>
    <row r="2" spans="1:11" ht="12.75">
      <c r="A2" s="27" t="s">
        <v>10</v>
      </c>
      <c r="B2" s="28" t="s">
        <v>11</v>
      </c>
      <c r="C2" s="28" t="s">
        <v>9</v>
      </c>
      <c r="D2" s="28" t="s">
        <v>13</v>
      </c>
      <c r="E2" s="28" t="s">
        <v>12</v>
      </c>
      <c r="F2" s="28" t="s">
        <v>14</v>
      </c>
      <c r="G2" s="63"/>
      <c r="H2" s="56"/>
      <c r="I2" s="64"/>
      <c r="J2" s="65"/>
      <c r="K2" s="66"/>
    </row>
    <row r="3" spans="1:11" ht="12.75">
      <c r="A3" s="29">
        <v>1</v>
      </c>
      <c r="B3" s="30" t="s">
        <v>21</v>
      </c>
      <c r="C3" s="31">
        <f>AT</f>
        <v>3</v>
      </c>
      <c r="D3" s="31" t="str">
        <f>TEXT(ATl,0)&amp;" - "&amp;TEXT(ATu,0)</f>
        <v>144 - 153</v>
      </c>
      <c r="E3" s="30" t="s">
        <v>23</v>
      </c>
      <c r="F3" s="30" t="s">
        <v>29</v>
      </c>
      <c r="G3" s="67"/>
      <c r="H3" s="68"/>
      <c r="I3" s="69">
        <v>16</v>
      </c>
      <c r="J3" s="70">
        <f>G3/$I3</f>
        <v>0</v>
      </c>
      <c r="K3" s="71">
        <f>H3/$I3*20</f>
        <v>0</v>
      </c>
    </row>
    <row r="4" spans="1:11" ht="12.75">
      <c r="A4" s="32">
        <v>2</v>
      </c>
      <c r="B4" s="33" t="s">
        <v>17</v>
      </c>
      <c r="C4" s="34">
        <f>UT1</f>
        <v>2</v>
      </c>
      <c r="D4" s="34" t="str">
        <f>TEXT(UT1l,0)&amp;" - "&amp;TEXT(UT1u,0)</f>
        <v>126 - 144</v>
      </c>
      <c r="E4" s="33" t="s">
        <v>22</v>
      </c>
      <c r="F4" s="33"/>
      <c r="G4" s="72"/>
      <c r="H4" s="73"/>
      <c r="I4" s="69">
        <v>20</v>
      </c>
      <c r="J4" s="70">
        <f>G4/$I4</f>
        <v>0</v>
      </c>
      <c r="K4" s="71">
        <f>H4/$I4*20</f>
        <v>0</v>
      </c>
    </row>
    <row r="5" spans="1:11" ht="12.75">
      <c r="A5" s="32">
        <v>3</v>
      </c>
      <c r="B5" s="33" t="s">
        <v>25</v>
      </c>
      <c r="C5" s="34">
        <f>AT</f>
        <v>3</v>
      </c>
      <c r="D5" s="34" t="str">
        <f>TEXT(ATl,0)&amp;" - "&amp;TEXT(ATu,0)</f>
        <v>144 - 153</v>
      </c>
      <c r="E5" s="33" t="s">
        <v>38</v>
      </c>
      <c r="F5" s="33" t="s">
        <v>29</v>
      </c>
      <c r="G5" s="72"/>
      <c r="H5" s="73"/>
      <c r="I5" s="69">
        <v>15</v>
      </c>
      <c r="J5" s="70">
        <f>G5/$I5</f>
        <v>0</v>
      </c>
      <c r="K5" s="71">
        <f>H5/$I5*20</f>
        <v>0</v>
      </c>
    </row>
    <row r="6" spans="1:11" ht="12.75">
      <c r="A6" s="32">
        <v>4</v>
      </c>
      <c r="B6" s="33" t="s">
        <v>18</v>
      </c>
      <c r="C6" s="34">
        <f>UT1</f>
        <v>2</v>
      </c>
      <c r="D6" s="34" t="str">
        <f>TEXT(UT1l,0)&amp;" - "&amp;TEXT(UT1u,0)</f>
        <v>126 - 144</v>
      </c>
      <c r="E6" s="36" t="s">
        <v>22</v>
      </c>
      <c r="F6" s="33"/>
      <c r="G6" s="72"/>
      <c r="H6" s="73"/>
      <c r="I6" s="69">
        <v>20</v>
      </c>
      <c r="J6" s="70">
        <f>G6/$I6</f>
        <v>0</v>
      </c>
      <c r="K6" s="71">
        <f>H6/$I6*20</f>
        <v>0</v>
      </c>
    </row>
    <row r="7" spans="1:11" ht="12.75">
      <c r="A7" s="35">
        <v>5</v>
      </c>
      <c r="B7" s="36" t="s">
        <v>19</v>
      </c>
      <c r="C7" s="37">
        <f>UT2</f>
        <v>1</v>
      </c>
      <c r="D7" s="36" t="str">
        <f>TEXT(UT2l,0)&amp;" - "&amp;TEXT(UT2u,0)</f>
        <v>99 - 126</v>
      </c>
      <c r="E7" s="36" t="s">
        <v>22</v>
      </c>
      <c r="F7" s="36"/>
      <c r="G7" s="74"/>
      <c r="H7" s="75"/>
      <c r="I7" s="69">
        <v>20</v>
      </c>
      <c r="J7" s="70">
        <f>G7/$I7</f>
        <v>0</v>
      </c>
      <c r="K7" s="71">
        <f>H7/$I7*20</f>
        <v>0</v>
      </c>
    </row>
    <row r="8" spans="1:11" ht="12.75">
      <c r="A8" s="22"/>
      <c r="B8" s="23"/>
      <c r="C8" s="38"/>
      <c r="D8" s="23"/>
      <c r="E8" s="23"/>
      <c r="F8" s="23"/>
      <c r="G8" s="76"/>
      <c r="H8" s="24"/>
      <c r="I8" s="77"/>
      <c r="J8" s="78"/>
      <c r="K8" s="79"/>
    </row>
    <row r="9" spans="1:11" ht="12.75">
      <c r="A9" s="29">
        <v>6</v>
      </c>
      <c r="B9" s="30" t="s">
        <v>26</v>
      </c>
      <c r="C9" s="31">
        <f>AT</f>
        <v>3</v>
      </c>
      <c r="D9" s="31" t="str">
        <f>TEXT(ATl,0)&amp;" - "&amp;TEXT(ATu,0)</f>
        <v>144 - 153</v>
      </c>
      <c r="E9" s="30" t="s">
        <v>23</v>
      </c>
      <c r="F9" s="30" t="s">
        <v>29</v>
      </c>
      <c r="G9" s="67"/>
      <c r="H9" s="80"/>
      <c r="I9" s="69">
        <v>16</v>
      </c>
      <c r="J9" s="70">
        <f>G9/$I9</f>
        <v>0</v>
      </c>
      <c r="K9" s="71">
        <f>H9/$I9*20</f>
        <v>0</v>
      </c>
    </row>
    <row r="10" spans="1:11" ht="12.75">
      <c r="A10" s="32">
        <v>7</v>
      </c>
      <c r="B10" s="33" t="s">
        <v>18</v>
      </c>
      <c r="C10" s="34">
        <f>UT1</f>
        <v>2</v>
      </c>
      <c r="D10" s="34" t="str">
        <f>TEXT(UT1l,0)&amp;" - "&amp;TEXT(UT1u,0)</f>
        <v>126 - 144</v>
      </c>
      <c r="E10" s="33" t="s">
        <v>22</v>
      </c>
      <c r="F10" s="33"/>
      <c r="G10" s="72"/>
      <c r="H10" s="73"/>
      <c r="I10" s="69">
        <v>20</v>
      </c>
      <c r="J10" s="70">
        <f>G10/$I10</f>
        <v>0</v>
      </c>
      <c r="K10" s="71">
        <f>H10/$I10*20</f>
        <v>0</v>
      </c>
    </row>
    <row r="11" spans="1:11" ht="12.75">
      <c r="A11" s="32">
        <v>8</v>
      </c>
      <c r="B11" s="33" t="s">
        <v>27</v>
      </c>
      <c r="C11" s="34">
        <f>AT</f>
        <v>3</v>
      </c>
      <c r="D11" s="34" t="str">
        <f>TEXT(ATl,0)&amp;" - "&amp;TEXT(ATu,0)</f>
        <v>144 - 153</v>
      </c>
      <c r="E11" s="33" t="s">
        <v>38</v>
      </c>
      <c r="F11" s="33" t="s">
        <v>29</v>
      </c>
      <c r="G11" s="72"/>
      <c r="H11" s="73"/>
      <c r="I11" s="69">
        <v>15</v>
      </c>
      <c r="J11" s="70">
        <f>G11/$I11</f>
        <v>0</v>
      </c>
      <c r="K11" s="71">
        <f>H11/$I11*20</f>
        <v>0</v>
      </c>
    </row>
    <row r="12" spans="1:11" ht="12.75">
      <c r="A12" s="32">
        <v>9</v>
      </c>
      <c r="B12" s="33" t="s">
        <v>20</v>
      </c>
      <c r="C12" s="34">
        <f>UT1</f>
        <v>2</v>
      </c>
      <c r="D12" s="34" t="str">
        <f>TEXT(UT1l,0)&amp;" - "&amp;TEXT(UT1u,0)</f>
        <v>126 - 144</v>
      </c>
      <c r="E12" s="36" t="s">
        <v>22</v>
      </c>
      <c r="F12" s="33"/>
      <c r="G12" s="72"/>
      <c r="H12" s="73"/>
      <c r="I12" s="69">
        <v>20</v>
      </c>
      <c r="J12" s="70">
        <f>G12/$I12</f>
        <v>0</v>
      </c>
      <c r="K12" s="71">
        <f>H12/$I12*20</f>
        <v>0</v>
      </c>
    </row>
    <row r="13" spans="1:11" ht="12.75">
      <c r="A13" s="35">
        <v>10</v>
      </c>
      <c r="B13" s="36" t="s">
        <v>19</v>
      </c>
      <c r="C13" s="37">
        <f>UT2</f>
        <v>1</v>
      </c>
      <c r="D13" s="36" t="str">
        <f>TEXT(UT2l,0)&amp;" - "&amp;TEXT(UT2u,0)</f>
        <v>99 - 126</v>
      </c>
      <c r="E13" s="36" t="s">
        <v>22</v>
      </c>
      <c r="F13" s="36"/>
      <c r="G13" s="74"/>
      <c r="H13" s="75"/>
      <c r="I13" s="69">
        <v>20</v>
      </c>
      <c r="J13" s="70">
        <f>G13/$I13</f>
        <v>0</v>
      </c>
      <c r="K13" s="71">
        <f>H13/$I13*20</f>
        <v>0</v>
      </c>
    </row>
    <row r="14" spans="1:11" ht="12.75">
      <c r="A14" s="22"/>
      <c r="B14" s="23"/>
      <c r="C14" s="38"/>
      <c r="D14" s="38"/>
      <c r="E14" s="23"/>
      <c r="F14" s="23"/>
      <c r="G14" s="76"/>
      <c r="H14" s="24"/>
      <c r="I14" s="81"/>
      <c r="J14" s="78"/>
      <c r="K14" s="79"/>
    </row>
    <row r="15" spans="1:11" ht="12.75">
      <c r="A15" s="29">
        <v>11</v>
      </c>
      <c r="B15" s="30" t="s">
        <v>25</v>
      </c>
      <c r="C15" s="31">
        <f>AT</f>
        <v>3</v>
      </c>
      <c r="D15" s="31" t="str">
        <f>TEXT(ATl,0)&amp;" - "&amp;TEXT(ATu,0)</f>
        <v>144 - 153</v>
      </c>
      <c r="E15" s="30" t="s">
        <v>23</v>
      </c>
      <c r="F15" s="30" t="s">
        <v>29</v>
      </c>
      <c r="G15" s="67"/>
      <c r="H15" s="80"/>
      <c r="I15" s="69">
        <v>16</v>
      </c>
      <c r="J15" s="70">
        <f>G15/$I15</f>
        <v>0</v>
      </c>
      <c r="K15" s="71">
        <f>H15/$I15*20</f>
        <v>0</v>
      </c>
    </row>
    <row r="16" spans="1:11" ht="12.75">
      <c r="A16" s="32">
        <v>12</v>
      </c>
      <c r="B16" s="33" t="s">
        <v>21</v>
      </c>
      <c r="C16" s="34">
        <f>UT1</f>
        <v>2</v>
      </c>
      <c r="D16" s="34" t="str">
        <f>TEXT(UT1l,0)&amp;" - "&amp;TEXT(UT1u,0)</f>
        <v>126 - 144</v>
      </c>
      <c r="E16" s="33" t="s">
        <v>22</v>
      </c>
      <c r="F16" s="33"/>
      <c r="G16" s="72"/>
      <c r="H16" s="73"/>
      <c r="I16" s="69">
        <v>20</v>
      </c>
      <c r="J16" s="70">
        <f>G16/$I16</f>
        <v>0</v>
      </c>
      <c r="K16" s="71">
        <f>H16/$I16*20</f>
        <v>0</v>
      </c>
    </row>
    <row r="17" spans="1:11" ht="12.75">
      <c r="A17" s="32">
        <v>13</v>
      </c>
      <c r="B17" s="33" t="s">
        <v>28</v>
      </c>
      <c r="C17" s="34">
        <f>AT</f>
        <v>3</v>
      </c>
      <c r="D17" s="34" t="str">
        <f>TEXT(ATl,0)&amp;" - "&amp;TEXT(ATu,0)</f>
        <v>144 - 153</v>
      </c>
      <c r="E17" s="33" t="s">
        <v>38</v>
      </c>
      <c r="F17" s="33" t="s">
        <v>29</v>
      </c>
      <c r="G17" s="72"/>
      <c r="H17" s="73"/>
      <c r="I17" s="69">
        <v>15</v>
      </c>
      <c r="J17" s="70">
        <f>G17/$I17</f>
        <v>0</v>
      </c>
      <c r="K17" s="71">
        <f>H17/$I17*20</f>
        <v>0</v>
      </c>
    </row>
    <row r="18" spans="1:11" ht="12.75">
      <c r="A18" s="32">
        <v>14</v>
      </c>
      <c r="B18" s="33" t="s">
        <v>21</v>
      </c>
      <c r="C18" s="34">
        <f>UT1</f>
        <v>2</v>
      </c>
      <c r="D18" s="34" t="str">
        <f>TEXT(UT1l,0)&amp;" - "&amp;TEXT(UT1u,0)</f>
        <v>126 - 144</v>
      </c>
      <c r="E18" s="36" t="s">
        <v>22</v>
      </c>
      <c r="F18" s="33"/>
      <c r="G18" s="72"/>
      <c r="H18" s="73"/>
      <c r="I18" s="69">
        <v>20</v>
      </c>
      <c r="J18" s="70">
        <f>G18/$I18</f>
        <v>0</v>
      </c>
      <c r="K18" s="71">
        <f>H18/$I18*20</f>
        <v>0</v>
      </c>
    </row>
    <row r="19" spans="1:11" ht="12.75">
      <c r="A19" s="35">
        <v>15</v>
      </c>
      <c r="B19" s="36" t="s">
        <v>19</v>
      </c>
      <c r="C19" s="37">
        <f>UT2</f>
        <v>1</v>
      </c>
      <c r="D19" s="36" t="str">
        <f>TEXT(UT2l,0)&amp;" - "&amp;TEXT(UT2u,0)</f>
        <v>99 - 126</v>
      </c>
      <c r="E19" s="36" t="s">
        <v>22</v>
      </c>
      <c r="F19" s="36"/>
      <c r="G19" s="74"/>
      <c r="H19" s="75"/>
      <c r="I19" s="69">
        <v>20</v>
      </c>
      <c r="J19" s="70">
        <f>G19/$I19</f>
        <v>0</v>
      </c>
      <c r="K19" s="71">
        <f>H19/$I19*20</f>
        <v>0</v>
      </c>
    </row>
    <row r="20" spans="1:11" ht="13.5" thickBot="1">
      <c r="A20" s="25"/>
      <c r="B20" s="26"/>
      <c r="C20" s="26"/>
      <c r="D20" s="26"/>
      <c r="E20" s="26"/>
      <c r="F20" s="26"/>
      <c r="G20" s="82"/>
      <c r="H20" s="83"/>
      <c r="I20" s="25"/>
      <c r="J20" s="84"/>
      <c r="K20" s="85"/>
    </row>
  </sheetData>
  <mergeCells count="6">
    <mergeCell ref="J1:J2"/>
    <mergeCell ref="K1:K2"/>
    <mergeCell ref="B1:F1"/>
    <mergeCell ref="G1:G2"/>
    <mergeCell ref="H1:H2"/>
    <mergeCell ref="I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4" r:id="rId4"/>
  <headerFooter alignWithMargins="0">
    <oddHeader>&amp;C&amp;A</oddHeader>
    <oddFooter>&amp;L&amp;F&amp;Cpage &amp;P/&amp;N&amp;R&amp;T 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1" bestFit="1" customWidth="1"/>
    <col min="2" max="2" width="14.57421875" style="0" bestFit="1" customWidth="1"/>
    <col min="3" max="6" width="13.57421875" style="0" customWidth="1"/>
    <col min="7" max="7" width="14.8515625" style="13" customWidth="1"/>
    <col min="11" max="11" width="14.7109375" style="0" customWidth="1"/>
  </cols>
  <sheetData>
    <row r="1" spans="1:11" ht="12.75" customHeight="1">
      <c r="A1" s="3"/>
      <c r="B1" s="54" t="s">
        <v>15</v>
      </c>
      <c r="C1" s="54"/>
      <c r="D1" s="54"/>
      <c r="E1" s="54"/>
      <c r="F1" s="54"/>
      <c r="G1" s="59" t="s">
        <v>16</v>
      </c>
      <c r="H1" s="55" t="s">
        <v>42</v>
      </c>
      <c r="I1" s="60" t="s">
        <v>43</v>
      </c>
      <c r="J1" s="61" t="s">
        <v>44</v>
      </c>
      <c r="K1" s="62" t="s">
        <v>45</v>
      </c>
    </row>
    <row r="2" spans="1:11" ht="12.75">
      <c r="A2" s="27" t="s">
        <v>10</v>
      </c>
      <c r="B2" s="28" t="s">
        <v>11</v>
      </c>
      <c r="C2" s="28" t="s">
        <v>9</v>
      </c>
      <c r="D2" s="28" t="s">
        <v>13</v>
      </c>
      <c r="E2" s="28" t="s">
        <v>12</v>
      </c>
      <c r="F2" s="28" t="s">
        <v>14</v>
      </c>
      <c r="G2" s="63"/>
      <c r="H2" s="56"/>
      <c r="I2" s="64"/>
      <c r="J2" s="65"/>
      <c r="K2" s="66"/>
    </row>
    <row r="3" spans="1:11" ht="12.75">
      <c r="A3" s="29">
        <v>1</v>
      </c>
      <c r="B3" s="30" t="s">
        <v>28</v>
      </c>
      <c r="C3" s="31">
        <f>INT</f>
        <v>4</v>
      </c>
      <c r="D3" s="31" t="str">
        <f>TEXT(INTl,0)&amp;" - "&amp;TEXT(INTu,0)</f>
        <v>153 - 162</v>
      </c>
      <c r="E3" s="30" t="s">
        <v>34</v>
      </c>
      <c r="F3" s="30" t="s">
        <v>29</v>
      </c>
      <c r="G3" s="67"/>
      <c r="H3" s="68"/>
      <c r="I3" s="69">
        <v>12</v>
      </c>
      <c r="J3" s="70">
        <f>G3/$I3</f>
        <v>0</v>
      </c>
      <c r="K3" s="71">
        <f>H3/$I3*20</f>
        <v>0</v>
      </c>
    </row>
    <row r="4" spans="1:11" ht="12.75">
      <c r="A4" s="32">
        <v>2</v>
      </c>
      <c r="B4" s="33" t="s">
        <v>30</v>
      </c>
      <c r="C4" s="34">
        <f>AN</f>
        <v>5</v>
      </c>
      <c r="D4" s="34" t="str">
        <f>TEXT(ANl,0)&amp;" - "&amp;TEXT(ANu,0)</f>
        <v>162 - 180</v>
      </c>
      <c r="E4" s="33" t="s">
        <v>35</v>
      </c>
      <c r="F4" s="33" t="s">
        <v>36</v>
      </c>
      <c r="G4" s="72"/>
      <c r="H4" s="73"/>
      <c r="I4" s="69">
        <v>6</v>
      </c>
      <c r="J4" s="70">
        <f>G4/$I4</f>
        <v>0</v>
      </c>
      <c r="K4" s="71">
        <f>H4/$I4*20</f>
        <v>0</v>
      </c>
    </row>
    <row r="5" spans="1:11" ht="12.75">
      <c r="A5" s="32">
        <v>3</v>
      </c>
      <c r="B5" s="33" t="s">
        <v>31</v>
      </c>
      <c r="C5" s="34">
        <f>INT</f>
        <v>4</v>
      </c>
      <c r="D5" s="34" t="str">
        <f>TEXT(INTl,0)&amp;" - "&amp;TEXT(INTu,0)</f>
        <v>153 - 162</v>
      </c>
      <c r="E5" s="33" t="s">
        <v>37</v>
      </c>
      <c r="F5" s="33" t="s">
        <v>29</v>
      </c>
      <c r="G5" s="72"/>
      <c r="H5" s="73"/>
      <c r="I5" s="69">
        <v>8</v>
      </c>
      <c r="J5" s="70">
        <f>G5/$I5</f>
        <v>0</v>
      </c>
      <c r="K5" s="71">
        <f>H5/$I5*20</f>
        <v>0</v>
      </c>
    </row>
    <row r="6" spans="1:11" ht="12.75">
      <c r="A6" s="32">
        <v>4</v>
      </c>
      <c r="B6" s="33" t="s">
        <v>21</v>
      </c>
      <c r="C6" s="34">
        <f>AT</f>
        <v>3</v>
      </c>
      <c r="D6" s="34" t="str">
        <f>TEXT(ATl,0)&amp;" - "&amp;TEXT(ATu,0)</f>
        <v>144 - 153</v>
      </c>
      <c r="E6" s="36" t="s">
        <v>23</v>
      </c>
      <c r="F6" s="33" t="s">
        <v>29</v>
      </c>
      <c r="G6" s="72"/>
      <c r="H6" s="73"/>
      <c r="I6" s="69">
        <v>16</v>
      </c>
      <c r="J6" s="70">
        <f>G6/$I6</f>
        <v>0</v>
      </c>
      <c r="K6" s="71">
        <f>H6/$I6*20</f>
        <v>0</v>
      </c>
    </row>
    <row r="7" spans="1:11" ht="12.75">
      <c r="A7" s="35">
        <v>5</v>
      </c>
      <c r="B7" s="36" t="s">
        <v>17</v>
      </c>
      <c r="C7" s="34">
        <f>UT1</f>
        <v>2</v>
      </c>
      <c r="D7" s="34" t="str">
        <f>TEXT(UT1l,0)&amp;" - "&amp;TEXT(UT1u,0)</f>
        <v>126 - 144</v>
      </c>
      <c r="E7" s="36" t="s">
        <v>22</v>
      </c>
      <c r="F7" s="36"/>
      <c r="G7" s="74"/>
      <c r="H7" s="75"/>
      <c r="I7" s="69">
        <v>20</v>
      </c>
      <c r="J7" s="70">
        <f>G7/$I7</f>
        <v>0</v>
      </c>
      <c r="K7" s="71">
        <f>H7/$I7*20</f>
        <v>0</v>
      </c>
    </row>
    <row r="8" spans="1:11" ht="12.75">
      <c r="A8" s="22"/>
      <c r="B8" s="23"/>
      <c r="C8" s="38"/>
      <c r="D8" s="23"/>
      <c r="E8" s="23"/>
      <c r="F8" s="23"/>
      <c r="G8" s="76"/>
      <c r="H8" s="24"/>
      <c r="I8" s="77"/>
      <c r="J8" s="78"/>
      <c r="K8" s="79"/>
    </row>
    <row r="9" spans="1:11" ht="12.75">
      <c r="A9" s="29">
        <v>6</v>
      </c>
      <c r="B9" s="30" t="s">
        <v>28</v>
      </c>
      <c r="C9" s="31">
        <f>INT</f>
        <v>4</v>
      </c>
      <c r="D9" s="31" t="str">
        <f>TEXT(INTl,0)&amp;" - "&amp;TEXT(INTu,0)</f>
        <v>153 - 162</v>
      </c>
      <c r="E9" s="30" t="s">
        <v>34</v>
      </c>
      <c r="F9" s="30" t="s">
        <v>29</v>
      </c>
      <c r="G9" s="67"/>
      <c r="H9" s="80"/>
      <c r="I9" s="69">
        <v>12</v>
      </c>
      <c r="J9" s="70">
        <f>G9/$I9</f>
        <v>0</v>
      </c>
      <c r="K9" s="71">
        <f>H9/$I9*20</f>
        <v>0</v>
      </c>
    </row>
    <row r="10" spans="1:11" ht="12.75">
      <c r="A10" s="32">
        <v>7</v>
      </c>
      <c r="B10" s="33" t="s">
        <v>32</v>
      </c>
      <c r="C10" s="34">
        <f>AN</f>
        <v>5</v>
      </c>
      <c r="D10" s="34" t="str">
        <f>TEXT(ANl,0)&amp;" - "&amp;TEXT(ANu,0)</f>
        <v>162 - 180</v>
      </c>
      <c r="E10" s="33" t="s">
        <v>35</v>
      </c>
      <c r="F10" s="33" t="s">
        <v>36</v>
      </c>
      <c r="G10" s="72"/>
      <c r="H10" s="73"/>
      <c r="I10" s="69">
        <v>6</v>
      </c>
      <c r="J10" s="70">
        <f>G10/$I10</f>
        <v>0</v>
      </c>
      <c r="K10" s="71">
        <f>H10/$I10*20</f>
        <v>0</v>
      </c>
    </row>
    <row r="11" spans="1:11" ht="12.75">
      <c r="A11" s="32">
        <v>8</v>
      </c>
      <c r="B11" s="33" t="s">
        <v>30</v>
      </c>
      <c r="C11" s="34">
        <f>INT</f>
        <v>4</v>
      </c>
      <c r="D11" s="34" t="str">
        <f>TEXT(INTl,0)&amp;" - "&amp;TEXT(INTu,0)</f>
        <v>153 - 162</v>
      </c>
      <c r="E11" s="33" t="s">
        <v>39</v>
      </c>
      <c r="F11" s="33" t="s">
        <v>29</v>
      </c>
      <c r="G11" s="72"/>
      <c r="H11" s="73"/>
      <c r="I11" s="69">
        <v>10</v>
      </c>
      <c r="J11" s="70">
        <f>G11/$I11</f>
        <v>0</v>
      </c>
      <c r="K11" s="71">
        <f>H11/$I11*20</f>
        <v>0</v>
      </c>
    </row>
    <row r="12" spans="1:11" ht="12.75">
      <c r="A12" s="32">
        <v>9</v>
      </c>
      <c r="B12" s="33" t="s">
        <v>25</v>
      </c>
      <c r="C12" s="34">
        <f>AT</f>
        <v>3</v>
      </c>
      <c r="D12" s="34" t="str">
        <f>TEXT(ATl,0)&amp;" - "&amp;TEXT(ATu,0)</f>
        <v>144 - 153</v>
      </c>
      <c r="E12" s="36" t="s">
        <v>23</v>
      </c>
      <c r="F12" s="33" t="s">
        <v>29</v>
      </c>
      <c r="G12" s="72"/>
      <c r="H12" s="73"/>
      <c r="I12" s="69">
        <v>16</v>
      </c>
      <c r="J12" s="70">
        <f>G12/$I12</f>
        <v>0</v>
      </c>
      <c r="K12" s="71">
        <f>H12/$I12*20</f>
        <v>0</v>
      </c>
    </row>
    <row r="13" spans="1:11" ht="12.75">
      <c r="A13" s="35">
        <v>10</v>
      </c>
      <c r="B13" s="36" t="s">
        <v>18</v>
      </c>
      <c r="C13" s="34">
        <f>UT1</f>
        <v>2</v>
      </c>
      <c r="D13" s="34" t="str">
        <f>TEXT(UT1l,0)&amp;" - "&amp;TEXT(UT1u,0)</f>
        <v>126 - 144</v>
      </c>
      <c r="E13" s="36" t="s">
        <v>22</v>
      </c>
      <c r="F13" s="36"/>
      <c r="G13" s="74"/>
      <c r="H13" s="75"/>
      <c r="I13" s="69">
        <v>20</v>
      </c>
      <c r="J13" s="70">
        <f>G13/$I13</f>
        <v>0</v>
      </c>
      <c r="K13" s="71">
        <f>H13/$I13*20</f>
        <v>0</v>
      </c>
    </row>
    <row r="14" spans="1:11" ht="12.75">
      <c r="A14" s="22"/>
      <c r="B14" s="23"/>
      <c r="C14" s="38"/>
      <c r="D14" s="38"/>
      <c r="E14" s="23"/>
      <c r="F14" s="23"/>
      <c r="G14" s="76"/>
      <c r="H14" s="24"/>
      <c r="I14" s="81"/>
      <c r="J14" s="78"/>
      <c r="K14" s="79"/>
    </row>
    <row r="15" spans="1:11" ht="12.75">
      <c r="A15" s="29">
        <v>11</v>
      </c>
      <c r="B15" s="30" t="s">
        <v>31</v>
      </c>
      <c r="C15" s="31">
        <f>INT</f>
        <v>4</v>
      </c>
      <c r="D15" s="31" t="str">
        <f>TEXT(INTl,0)&amp;" - "&amp;TEXT(INTu,0)</f>
        <v>153 - 162</v>
      </c>
      <c r="E15" s="30" t="s">
        <v>34</v>
      </c>
      <c r="F15" s="30" t="s">
        <v>29</v>
      </c>
      <c r="G15" s="67"/>
      <c r="H15" s="80"/>
      <c r="I15" s="69">
        <v>12</v>
      </c>
      <c r="J15" s="70">
        <f aca="true" t="shared" si="0" ref="J15:J20">G15/$I15</f>
        <v>0</v>
      </c>
      <c r="K15" s="71">
        <f>H15/$I15*20</f>
        <v>0</v>
      </c>
    </row>
    <row r="16" spans="1:11" ht="12.75">
      <c r="A16" s="32">
        <v>12</v>
      </c>
      <c r="B16" s="33" t="s">
        <v>33</v>
      </c>
      <c r="C16" s="34">
        <f>AN</f>
        <v>5</v>
      </c>
      <c r="D16" s="34" t="str">
        <f>TEXT(ANl,0)&amp;" - "&amp;TEXT(ANu,0)</f>
        <v>162 - 180</v>
      </c>
      <c r="E16" s="33" t="s">
        <v>35</v>
      </c>
      <c r="F16" s="33" t="s">
        <v>36</v>
      </c>
      <c r="G16" s="72"/>
      <c r="H16" s="73"/>
      <c r="I16" s="69">
        <v>6</v>
      </c>
      <c r="J16" s="70">
        <f t="shared" si="0"/>
        <v>0</v>
      </c>
      <c r="K16" s="71">
        <f>H16/$I16*20</f>
        <v>0</v>
      </c>
    </row>
    <row r="17" spans="1:11" ht="12.75">
      <c r="A17" s="32">
        <v>13</v>
      </c>
      <c r="B17" s="33" t="s">
        <v>30</v>
      </c>
      <c r="C17" s="34">
        <f>INT</f>
        <v>4</v>
      </c>
      <c r="D17" s="34" t="str">
        <f>TEXT(INTl,0)&amp;" - "&amp;TEXT(INTu,0)</f>
        <v>153 - 162</v>
      </c>
      <c r="E17" s="33" t="s">
        <v>40</v>
      </c>
      <c r="F17" s="33" t="s">
        <v>29</v>
      </c>
      <c r="G17" s="86"/>
      <c r="H17" s="73"/>
      <c r="I17" s="69">
        <v>12</v>
      </c>
      <c r="J17" s="70">
        <f t="shared" si="0"/>
        <v>0</v>
      </c>
      <c r="K17" s="71">
        <f>H17/$I17*20</f>
        <v>0</v>
      </c>
    </row>
    <row r="18" spans="1:11" ht="12.75">
      <c r="A18" s="32">
        <v>14</v>
      </c>
      <c r="B18" s="33" t="s">
        <v>28</v>
      </c>
      <c r="C18" s="34">
        <f>AT</f>
        <v>3</v>
      </c>
      <c r="D18" s="34" t="str">
        <f>TEXT(ATl,0)&amp;" - "&amp;TEXT(ATu,0)</f>
        <v>144 - 153</v>
      </c>
      <c r="E18" s="36" t="s">
        <v>23</v>
      </c>
      <c r="F18" s="33" t="s">
        <v>29</v>
      </c>
      <c r="G18" s="72"/>
      <c r="H18" s="73"/>
      <c r="I18" s="69">
        <v>16</v>
      </c>
      <c r="J18" s="70">
        <f t="shared" si="0"/>
        <v>0</v>
      </c>
      <c r="K18" s="71">
        <f>H18/$I18*20</f>
        <v>0</v>
      </c>
    </row>
    <row r="19" spans="1:11" ht="12.75">
      <c r="A19" s="35">
        <v>15</v>
      </c>
      <c r="B19" s="36" t="s">
        <v>21</v>
      </c>
      <c r="C19" s="34">
        <f>UT1</f>
        <v>2</v>
      </c>
      <c r="D19" s="34" t="str">
        <f>TEXT(UT1l,0)&amp;" - "&amp;TEXT(UT1u,0)</f>
        <v>126 - 144</v>
      </c>
      <c r="E19" s="36" t="s">
        <v>22</v>
      </c>
      <c r="F19" s="36"/>
      <c r="G19" s="74"/>
      <c r="H19" s="75"/>
      <c r="I19" s="69">
        <v>20</v>
      </c>
      <c r="J19" s="70">
        <f t="shared" si="0"/>
        <v>0</v>
      </c>
      <c r="K19" s="71">
        <f>H19/$I19*20</f>
        <v>0</v>
      </c>
    </row>
    <row r="20" spans="1:11" ht="13.5" thickBot="1">
      <c r="A20" s="25"/>
      <c r="B20" s="26"/>
      <c r="C20" s="26"/>
      <c r="D20" s="26"/>
      <c r="E20" s="26"/>
      <c r="F20" s="26"/>
      <c r="G20" s="82"/>
      <c r="H20" s="83"/>
      <c r="I20" s="25"/>
      <c r="J20" s="84"/>
      <c r="K20" s="85"/>
    </row>
  </sheetData>
  <mergeCells count="6">
    <mergeCell ref="J1:J2"/>
    <mergeCell ref="K1:K2"/>
    <mergeCell ref="B1:F1"/>
    <mergeCell ref="G1:G2"/>
    <mergeCell ref="H1:H2"/>
    <mergeCell ref="I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4" r:id="rId4"/>
  <headerFooter alignWithMargins="0">
    <oddHeader>&amp;C&amp;A</oddHeader>
    <oddFooter>&amp;L&amp;F&amp;Cpage &amp;P/&amp;N&amp;R&amp;T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Félix</cp:lastModifiedBy>
  <cp:lastPrinted>2005-01-11T22:24:05Z</cp:lastPrinted>
  <dcterms:created xsi:type="dcterms:W3CDTF">2005-01-11T21:17:20Z</dcterms:created>
  <dcterms:modified xsi:type="dcterms:W3CDTF">2007-01-10T19:08:44Z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-184249234</vt:i4>
  </property>
  <property fmtid="{D5CDD505-2E9C-101B-9397-08002B2CF9AE}" pid="3" name="_EmailSubject">
    <vt:lpwstr>fitness update</vt:lpwstr>
  </property>
  <property fmtid="{D5CDD505-2E9C-101B-9397-08002B2CF9AE}" pid="4" name="_AuthorEmail">
    <vt:lpwstr>robert.wigetman@eurocontrol.int</vt:lpwstr>
  </property>
  <property fmtid="{D5CDD505-2E9C-101B-9397-08002B2CF9AE}" pid="5" name="_AuthorEmailDisplayName">
    <vt:lpwstr>WIGETMAN Robert</vt:lpwstr>
  </property>
</Properties>
</file>